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2285"/>
  </bookViews>
  <sheets>
    <sheet name="Пр9 объект" sheetId="1" r:id="rId1"/>
  </sheets>
  <definedNames>
    <definedName name="_xlnm.Print_Titles" localSheetId="0">'Пр9 объект'!$10:$11</definedName>
    <definedName name="_xlnm.Print_Area" localSheetId="0">'Пр9 объект'!$A$1:$F$62</definedName>
  </definedNames>
  <calcPr calcId="144525"/>
</workbook>
</file>

<file path=xl/calcChain.xml><?xml version="1.0" encoding="utf-8"?>
<calcChain xmlns="http://schemas.openxmlformats.org/spreadsheetml/2006/main">
  <c r="H13" i="1" l="1"/>
  <c r="D44" i="1"/>
  <c r="G14" i="1"/>
  <c r="F13" i="1"/>
  <c r="E13" i="1"/>
  <c r="D51" i="1"/>
  <c r="D18" i="1"/>
  <c r="D61" i="1"/>
  <c r="D62" i="1"/>
  <c r="D63" i="1"/>
  <c r="D64" i="1"/>
  <c r="D65" i="1"/>
  <c r="D66" i="1"/>
  <c r="D67" i="1"/>
  <c r="F42" i="1" l="1"/>
  <c r="D42" i="1"/>
  <c r="F59" i="1"/>
  <c r="D50" i="1"/>
  <c r="D55" i="1"/>
  <c r="D54" i="1"/>
  <c r="D45" i="1"/>
  <c r="D46" i="1"/>
  <c r="D47" i="1"/>
  <c r="D48" i="1"/>
  <c r="D49" i="1"/>
  <c r="D52" i="1"/>
  <c r="D53" i="1"/>
  <c r="D57" i="1"/>
  <c r="D40" i="1" l="1"/>
  <c r="D39" i="1"/>
  <c r="D35" i="1"/>
  <c r="D34" i="1"/>
  <c r="D19" i="1"/>
  <c r="D20" i="1"/>
  <c r="D21" i="1"/>
  <c r="F56" i="1"/>
  <c r="D56" i="1" s="1"/>
  <c r="D16" i="1"/>
  <c r="F14" i="1" l="1"/>
  <c r="D15" i="1" l="1"/>
  <c r="D17" i="1"/>
  <c r="D22" i="1"/>
  <c r="D23" i="1"/>
  <c r="D24" i="1"/>
  <c r="D25" i="1"/>
  <c r="D26" i="1"/>
  <c r="D27" i="1"/>
  <c r="D28" i="1"/>
  <c r="D29" i="1"/>
  <c r="D30" i="1"/>
  <c r="D31" i="1"/>
  <c r="D32" i="1"/>
  <c r="D33" i="1"/>
  <c r="D36" i="1"/>
  <c r="D37" i="1"/>
  <c r="D38" i="1"/>
  <c r="D41" i="1"/>
  <c r="D43" i="1"/>
  <c r="D58" i="1"/>
  <c r="D59" i="1"/>
  <c r="D60" i="1"/>
  <c r="D13" i="1" l="1"/>
  <c r="D14" i="1"/>
</calcChain>
</file>

<file path=xl/sharedStrings.xml><?xml version="1.0" encoding="utf-8"?>
<sst xmlns="http://schemas.openxmlformats.org/spreadsheetml/2006/main" count="109" uniqueCount="76">
  <si>
    <t>Капитальный ремонт зданий аппарата управления органов исполнительной власти и местного самоуправления</t>
  </si>
  <si>
    <t>Капитальный ремонт учреждений социальной сферы республиканской и муниципальной собственности</t>
  </si>
  <si>
    <t>Проектные работы</t>
  </si>
  <si>
    <t>Капитальный ремонт общего имущества в многоквартирных домах, расположенных на территории Республики, на 2014-2043 годы</t>
  </si>
  <si>
    <t>Капитальный ремонт общего имущества многоквартирных домов республики</t>
  </si>
  <si>
    <t>Индивидуальная программа социально-экономического развития Республики Тыва на 2020-2024 годы</t>
  </si>
  <si>
    <t>Переселение граждан из аварийного жилищного фонда</t>
  </si>
  <si>
    <t>Обеспечение жителей Республики Тыва доступным и комфортным жильем на 2021-2025 годы</t>
  </si>
  <si>
    <t>Льготная ипотека</t>
  </si>
  <si>
    <t>Развитие здравоохранения Республики Тыва на 2018 - 2025 годы</t>
  </si>
  <si>
    <t>Развитие образования и науки на 2014-2025 годы</t>
  </si>
  <si>
    <t>Повышение эффективности и надежности функционирования жилищно-коммунального хозяйства Республики Тыва на 2014-2025 годы</t>
  </si>
  <si>
    <t>Обеспечение общественного порядка и противодействие преступности в Республике Тыва на 2021-2024 годы</t>
  </si>
  <si>
    <t>Социальная поддержка граждан в Республике Тыва на 2021-2023 годы</t>
  </si>
  <si>
    <t>Всего</t>
  </si>
  <si>
    <t>РБ</t>
  </si>
  <si>
    <t>ФБ</t>
  </si>
  <si>
    <t>в том числе</t>
  </si>
  <si>
    <t xml:space="preserve">Государственная программа </t>
  </si>
  <si>
    <t>Наименование объекта и его местонахождение</t>
  </si>
  <si>
    <t>№ п/п</t>
  </si>
  <si>
    <t>тыс. рублей</t>
  </si>
  <si>
    <t xml:space="preserve">РАСПРЕДЕЛЕНИЕ
БЮДЖЕТНЫХ АССИГНОВАНИЙ НА ОСУЩЕСТВЛЕНИЕ БЮДЖЕТНЫХ
ИНВЕСТИЦИЙ В ОБЪЕКТЫ КАПИТАЛЬНОГО СТРОИТЕЛЬСТВА
ГОСУДАРСТВЕННОЙ СОБСТВЕННОСТИ РЕСПУБЛИКИ АЛТАЙ СМЕТНОЙ
СТОИМОСТЬЮ БОЛЕЕ 100 МИЛЛИОНОВ РУБЛЕЙ (ЗА ИСКЛЮЧЕНИЕМ
СТРОИТЕЛЬСТВА И РЕКОНСТРУКЦИИ АВТОМОБИЛЬНЫХ ДОРОГ ОБЩЕГО
ПОЛЬЗОВАНИЯ РЕГИОНАЛЬНОГО ЗНАЧЕНИЯ И ИСКУССТВЕННЫХ
СООРУЖЕНИЙ НА НИХ ЗА СЧЕТ СРЕДСТВ ДОРОЖНОГО ФОНДА
РЕСПУБЛИКИ АЛТАЙ) НА 2014 ГОД
</t>
  </si>
  <si>
    <t>"О республиканском бюджете Республики Тыва</t>
  </si>
  <si>
    <t xml:space="preserve">к Закону Республики Тыва </t>
  </si>
  <si>
    <t>Приложение 9</t>
  </si>
  <si>
    <t xml:space="preserve">бюджетных ассигнований на осуществление бюджетных инвестиций и предоставление бюджетным и автономным учреждениям, государственным унитарным предприятиям субсидий на осуществление капитальных вложений в объекты государственной собственности Республики Тыва (муниципальной собственности), софинансирование капитальных вложений в которые осуществляется за счет межбюджетных субсидий из федерального бюджета и республиканского бюджета Республики Тыва (за исключением строительства и реконструкции автомобильных дорог общего пользования регионального значения и искусственных сооружений на них за счет средств Дорожного фонда Республики Тыва), на 2023 год </t>
  </si>
  <si>
    <t>на 2023 год и на плановый период 2024 и 2025 годов"</t>
  </si>
  <si>
    <t>Обеспечение жилыми помещениями детей-сирот и детей, оставшихся без попечения родителей</t>
  </si>
  <si>
    <t>Строительство 3 домов для участковых уполномоченных полиции в муниципальных образованиях</t>
  </si>
  <si>
    <t xml:space="preserve">Проектирование и строительство инженерной инфраструктуры для жилищного строительства в рамках реализации Индивидуальной программы социально-экономического развития Республики Тыва </t>
  </si>
  <si>
    <t xml:space="preserve">Строительство инженерных сетей в микрорайоне Монгун г. Кызыл (инфраструктурный бюджетный кредит) </t>
  </si>
  <si>
    <t xml:space="preserve">Строительство инженерных сетей в микрорайоне западнее ул. Полигонная, д. 2 г. Кызыл (инфраструктурный бюджетный кредит) </t>
  </si>
  <si>
    <t>Строительство, реконструкция и проектирование 5 объектов водоснабжения</t>
  </si>
  <si>
    <t>Благоустройство прилегающих территорий многоквартирных домов для переселения и детей-сирот в г. Кызыл и с. Хову-Аксы Чеди-Хольского кожууна</t>
  </si>
  <si>
    <t>Воспроизводство и использование природных ресурсов на 2021-2025 годы</t>
  </si>
  <si>
    <t>Капитальный ремонт защитной дамбы на р. Чадана у г. Чадан Дзун-Хемчикского кожууна</t>
  </si>
  <si>
    <t>Устройство защитной дамбы на р. Енисей в западной части г. Кызыла</t>
  </si>
  <si>
    <t>Строительство общеобразовательной школы на 825 мест в пгт. Каа-Хем Кызылского кожууна</t>
  </si>
  <si>
    <t>Строительство общеобразовательной школы на 825 мест в с. Сукпак Кызылского кожууна</t>
  </si>
  <si>
    <t>Строительство общеобразовательной школы на 825 мест в с. Бай-Хаак Тандинского кожууна</t>
  </si>
  <si>
    <t>Строительство общеобразовательной школы на 616 мест в с. Балгазын Тандинского кожууна</t>
  </si>
  <si>
    <t>Строительство общеобразовательной школы на 825 мест по ул. Кечил-оола, д. 73 г. Кызыл</t>
  </si>
  <si>
    <t>Подключение к инженерным сетям многоквартирных домов по ул. Полигонная микрорайона Спутник г. Кызыл</t>
  </si>
  <si>
    <t>Строительство общеобразовательной школы на 616 мест в г. Чадан Дзун-Хемчикского кожууна</t>
  </si>
  <si>
    <t>Строительство общеобразовательной школы на 176 мест в с. Кызыл-Хая Монгун-Тайгинского кожууна</t>
  </si>
  <si>
    <t>Капитальный ремонт 13 общеобразовательных школ на территории республики</t>
  </si>
  <si>
    <t>Капитальный ремонт объектов образования республиканской и муниципальной собственности</t>
  </si>
  <si>
    <t>Строительство общеобразовательной школы на 825 мест в микрорайоне Спутник, 3-4 кварталы г. Кызыл</t>
  </si>
  <si>
    <t>Строительство гаражного помещения к школе №8 г. Кызыл</t>
  </si>
  <si>
    <t>Развитие культуры и искусства на 2021- 2025 годы</t>
  </si>
  <si>
    <t>Реконструкция детской школы искусств в с. Сарыг-Сеп Каа-Хемского кожууна</t>
  </si>
  <si>
    <t>Капитальный ремонт объектов культуры республиканской и муниципальной собственности</t>
  </si>
  <si>
    <t>Строительство 5 фельдшерско-акушерских пунктов в с. Чаа-Суур Овюрского кожууна, с. Шивилиг Пий-Хемского кожууна, с. Белдир-Арыг Тес-Хемского кожууна, с. Сыстыг-Хем Тоджинского кожууна, с. Кочетово Тандинского кожууна и 1 врачебной амбулатории в с. Морен Эрзинского кожууна</t>
  </si>
  <si>
    <t>Капитальный ремонт детского отделения Барун-Хемчикского межкожуунного медицинского центра в г. Ак-Довурак</t>
  </si>
  <si>
    <t>Строительство легкоатлетического манежа на 200 мест в г. Кызыл</t>
  </si>
  <si>
    <t>Развитие физической культуры и спорта до 2025 года</t>
  </si>
  <si>
    <t>Капитальный ремонт объектов спорта республиканской и муниципальной собственности</t>
  </si>
  <si>
    <t>Обеспечение жильем молодых семей</t>
  </si>
  <si>
    <t>Территориальное планирование зон и границ населенных пунктов республики</t>
  </si>
  <si>
    <t>Организация производства строительных материалов</t>
  </si>
  <si>
    <t>Организация производства кирпича</t>
  </si>
  <si>
    <t>Организация производства железобетонных изделий</t>
  </si>
  <si>
    <t>Республиканская адресная программа по переселению граждан из многоквартирных домов, признанных в установленном порядке до 1 января 2017 г. аварийными и подлежащими сносу или реконструкции в связи с физическим износом в процессе их эксплуатации в Республике Тыва, на 2019 - 2025 годы</t>
  </si>
  <si>
    <t>Стимулирование программ жилищного строительства</t>
  </si>
  <si>
    <t xml:space="preserve">Комплексное развитие сельских территорий </t>
  </si>
  <si>
    <t>Софинансирование мероприятий по комплексному развитию сельских территорий</t>
  </si>
  <si>
    <t>Проектирование и строительство Республиканской детской больницы в г. Кызыл</t>
  </si>
  <si>
    <t>Капитальный ремонт скульптурных композиций «Обелиск Центр Азии» и «Царская охота» в г. Кызыл</t>
  </si>
  <si>
    <t>Строительство поста Ак в г. Ак-Довурак</t>
  </si>
  <si>
    <t>Проектирование и строительство общежития для работников социальной сферы на территории 3 муниципальных образований</t>
  </si>
  <si>
    <t>Капитальный ремонт многоквартирного дома по ул. Лопсанчапа д. 2 г. Кызыл</t>
  </si>
  <si>
    <t>Капитальный ремонт объектов здравоохранения республиканской и муниципальной собственности</t>
  </si>
  <si>
    <t>Строительство основного корпуса на 180 мест с помещениями медицинского и бытового обслуживания для дома-интерната в с. Дерзиг-Аксы Каа-Хемского кожууна</t>
  </si>
  <si>
    <t xml:space="preserve">Строительство инженерных сетей в микрорайоне Спутник, 3-4 кварталы, г. Кызыл (инфраструктурный бюджетный кредит) </t>
  </si>
  <si>
    <t>Строительство общеобразовательной школы на 825 мест в микрорайоне Вавилинский затон г. Кызыл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</si>
</sst>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_ ;[Red]\-#,##0.0\ "/>
    <numFmt numFmtId="166" formatCode="&quot;Да&quot;;&quot;Да&quot;;&quot;Нет&quot;"/>
    <numFmt numFmtId="167" formatCode="_(* #,##0.00_);_(* \(#,##0.00\);_(* &quot;-&quot;??_);_(@_)"/>
  </numFmts>
  <fonts count="3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3" fillId="0" borderId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6" fillId="9" borderId="2" applyNumberFormat="0" applyAlignment="0" applyProtection="0"/>
    <xf numFmtId="0" fontId="17" fillId="10" borderId="3" applyNumberFormat="0" applyAlignment="0" applyProtection="0"/>
    <xf numFmtId="0" fontId="18" fillId="10" borderId="2" applyNumberFormat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11" borderId="8" applyNumberFormat="0" applyAlignment="0" applyProtection="0"/>
    <xf numFmtId="0" fontId="24" fillId="0" borderId="0" applyNumberFormat="0" applyFill="0" applyBorder="0" applyAlignment="0" applyProtection="0"/>
    <xf numFmtId="0" fontId="25" fillId="12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7" fillId="0" borderId="0"/>
    <xf numFmtId="0" fontId="28" fillId="13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14" borderId="9" applyNumberFormat="0" applyFont="0" applyAlignment="0" applyProtection="0"/>
    <xf numFmtId="0" fontId="30" fillId="0" borderId="10" applyNumberFormat="0" applyFill="0" applyAlignment="0" applyProtection="0"/>
    <xf numFmtId="0" fontId="31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2" fillId="15" borderId="0" applyNumberFormat="0" applyBorder="0" applyAlignment="0" applyProtection="0"/>
  </cellStyleXfs>
  <cellXfs count="42">
    <xf numFmtId="0" fontId="0" fillId="0" borderId="0" xfId="0"/>
    <xf numFmtId="0" fontId="3" fillId="2" borderId="0" xfId="1" applyFill="1"/>
    <xf numFmtId="0" fontId="4" fillId="2" borderId="0" xfId="1" applyFont="1" applyFill="1"/>
    <xf numFmtId="0" fontId="3" fillId="2" borderId="0" xfId="1" applyFill="1" applyAlignment="1">
      <alignment horizontal="left" vertical="center" wrapText="1"/>
    </xf>
    <xf numFmtId="0" fontId="3" fillId="2" borderId="0" xfId="1" applyFill="1" applyAlignment="1">
      <alignment horizontal="left" vertical="center"/>
    </xf>
    <xf numFmtId="0" fontId="5" fillId="2" borderId="0" xfId="1" applyFont="1" applyFill="1" applyAlignment="1">
      <alignment wrapText="1"/>
    </xf>
    <xf numFmtId="0" fontId="5" fillId="2" borderId="0" xfId="1" applyFont="1" applyFill="1" applyAlignment="1">
      <alignment horizontal="left" vertical="center" wrapText="1"/>
    </xf>
    <xf numFmtId="0" fontId="5" fillId="2" borderId="0" xfId="1" applyFont="1" applyFill="1"/>
    <xf numFmtId="165" fontId="6" fillId="2" borderId="0" xfId="1" applyNumberFormat="1" applyFont="1" applyFill="1" applyBorder="1" applyAlignment="1">
      <alignment horizontal="center" vertical="center" wrapText="1"/>
    </xf>
    <xf numFmtId="165" fontId="7" fillId="2" borderId="0" xfId="1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5" fillId="2" borderId="0" xfId="1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1" applyFont="1" applyFill="1" applyAlignment="1">
      <alignment horizontal="center"/>
    </xf>
    <xf numFmtId="165" fontId="5" fillId="2" borderId="0" xfId="1" applyNumberFormat="1" applyFont="1" applyFill="1"/>
    <xf numFmtId="0" fontId="9" fillId="2" borderId="0" xfId="1" applyFont="1" applyFill="1" applyAlignment="1">
      <alignment horizontal="center" vertical="center"/>
    </xf>
    <xf numFmtId="165" fontId="9" fillId="2" borderId="0" xfId="1" applyNumberFormat="1" applyFont="1" applyFill="1" applyAlignment="1">
      <alignment horizontal="center" vertical="center"/>
    </xf>
    <xf numFmtId="165" fontId="9" fillId="2" borderId="0" xfId="0" applyNumberFormat="1" applyFont="1" applyFill="1" applyAlignment="1">
      <alignment horizontal="center" vertical="center"/>
    </xf>
    <xf numFmtId="0" fontId="7" fillId="2" borderId="0" xfId="1" applyFont="1" applyFill="1" applyBorder="1" applyAlignment="1">
      <alignment horizontal="left" vertical="center" wrapText="1"/>
    </xf>
    <xf numFmtId="0" fontId="7" fillId="2" borderId="0" xfId="1" applyFont="1" applyFill="1" applyBorder="1" applyAlignment="1">
      <alignment horizontal="center" vertical="center" wrapText="1"/>
    </xf>
    <xf numFmtId="0" fontId="10" fillId="2" borderId="0" xfId="1" applyFont="1" applyFill="1"/>
    <xf numFmtId="0" fontId="11" fillId="0" borderId="1" xfId="1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/>
    </xf>
    <xf numFmtId="0" fontId="13" fillId="2" borderId="0" xfId="1" applyNumberFormat="1" applyFont="1" applyFill="1" applyBorder="1" applyAlignment="1">
      <alignment horizontal="right" vertical="center"/>
    </xf>
    <xf numFmtId="0" fontId="2" fillId="2" borderId="0" xfId="1" applyFont="1" applyFill="1" applyAlignment="1">
      <alignment horizontal="left" vertical="center" wrapText="1"/>
    </xf>
    <xf numFmtId="0" fontId="14" fillId="2" borderId="0" xfId="1" applyNumberFormat="1" applyFont="1" applyFill="1" applyBorder="1" applyAlignment="1">
      <alignment horizontal="left" vertical="center" wrapText="1"/>
    </xf>
    <xf numFmtId="0" fontId="14" fillId="2" borderId="0" xfId="1" applyNumberFormat="1" applyFont="1" applyFill="1" applyBorder="1" applyAlignment="1">
      <alignment vertical="center" wrapText="1"/>
    </xf>
    <xf numFmtId="0" fontId="8" fillId="2" borderId="0" xfId="1" applyNumberFormat="1" applyFont="1" applyFill="1" applyBorder="1" applyAlignment="1">
      <alignment horizontal="left" vertical="center" wrapText="1"/>
    </xf>
    <xf numFmtId="0" fontId="8" fillId="2" borderId="0" xfId="1" applyNumberFormat="1" applyFont="1" applyFill="1" applyBorder="1" applyAlignment="1">
      <alignment horizontal="right" vertical="center"/>
    </xf>
    <xf numFmtId="0" fontId="3" fillId="0" borderId="0" xfId="1" applyFill="1"/>
    <xf numFmtId="0" fontId="14" fillId="0" borderId="0" xfId="1" applyNumberFormat="1" applyFont="1" applyFill="1" applyBorder="1" applyAlignment="1">
      <alignment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wrapText="1"/>
    </xf>
    <xf numFmtId="0" fontId="5" fillId="2" borderId="0" xfId="1" applyFont="1" applyFill="1" applyAlignment="1">
      <alignment vertical="center" wrapText="1"/>
    </xf>
    <xf numFmtId="0" fontId="14" fillId="2" borderId="0" xfId="1" applyNumberFormat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</cellXfs>
  <cellStyles count="43">
    <cellStyle name="Акцент1 2" xfId="2"/>
    <cellStyle name="Акцент2 2" xfId="3"/>
    <cellStyle name="Акцент3 2" xfId="4"/>
    <cellStyle name="Акцент4 2" xfId="5"/>
    <cellStyle name="Акцент5 2" xfId="6"/>
    <cellStyle name="Акцент6 2" xfId="7"/>
    <cellStyle name="Ввод  2" xfId="8"/>
    <cellStyle name="Вывод 2" xfId="9"/>
    <cellStyle name="Вычисление 2" xfId="10"/>
    <cellStyle name="Заголовок 1 2" xfId="11"/>
    <cellStyle name="Заголовок 2 2" xfId="12"/>
    <cellStyle name="Заголовок 3 2" xfId="13"/>
    <cellStyle name="Заголовок 4 2" xfId="14"/>
    <cellStyle name="Итог 2" xfId="15"/>
    <cellStyle name="Контрольная ячейка 2" xfId="16"/>
    <cellStyle name="Название 2" xfId="17"/>
    <cellStyle name="Нейтральный 2" xfId="18"/>
    <cellStyle name="Обычный" xfId="0" builtinId="0"/>
    <cellStyle name="Обычный 2" xfId="1"/>
    <cellStyle name="Обычный 2 2" xfId="19"/>
    <cellStyle name="Обычный 2 3" xfId="20"/>
    <cellStyle name="Обычный 2 4" xfId="21"/>
    <cellStyle name="Обычный 2 5" xfId="22"/>
    <cellStyle name="Обычный 3" xfId="23"/>
    <cellStyle name="Обычный 3 2" xfId="24"/>
    <cellStyle name="Обычный 4" xfId="25"/>
    <cellStyle name="Обычный 5" xfId="26"/>
    <cellStyle name="Обычный 5 2" xfId="27"/>
    <cellStyle name="Обычный 6" xfId="28"/>
    <cellStyle name="Обычный 7" xfId="29"/>
    <cellStyle name="Обычный 9" xfId="30"/>
    <cellStyle name="Плохой 2" xfId="31"/>
    <cellStyle name="Пояснение 2" xfId="32"/>
    <cellStyle name="Примечание 2" xfId="33"/>
    <cellStyle name="Связанная ячейка 2" xfId="34"/>
    <cellStyle name="Текст предупреждения 2" xfId="35"/>
    <cellStyle name="Финансовый 2" xfId="36"/>
    <cellStyle name="Финансовый 3" xfId="37"/>
    <cellStyle name="Финансовый 4" xfId="38"/>
    <cellStyle name="Финансовый 4 2" xfId="39"/>
    <cellStyle name="Финансовый 5" xfId="40"/>
    <cellStyle name="Финансовый 5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77"/>
  <sheetViews>
    <sheetView tabSelected="1" view="pageBreakPreview" topLeftCell="A37" zoomScale="73" zoomScaleNormal="85" zoomScaleSheetLayoutView="73" workbookViewId="0">
      <selection activeCell="H14" sqref="H14"/>
    </sheetView>
  </sheetViews>
  <sheetFormatPr defaultRowHeight="12.75" x14ac:dyDescent="0.2"/>
  <cols>
    <col min="1" max="1" width="5.7109375" style="31" customWidth="1"/>
    <col min="2" max="2" width="60.140625" style="1" customWidth="1"/>
    <col min="3" max="3" width="67.28515625" style="3" customWidth="1"/>
    <col min="4" max="4" width="20.85546875" style="2" customWidth="1"/>
    <col min="5" max="5" width="16.85546875" style="1" customWidth="1"/>
    <col min="6" max="6" width="15.5703125" style="1" customWidth="1"/>
    <col min="7" max="7" width="17.7109375" style="1" customWidth="1"/>
    <col min="8" max="8" width="15.7109375" style="1" customWidth="1"/>
    <col min="9" max="16384" width="9.140625" style="1"/>
  </cols>
  <sheetData>
    <row r="1" spans="1:8" ht="15.75" x14ac:dyDescent="0.2">
      <c r="F1" s="30" t="s">
        <v>25</v>
      </c>
    </row>
    <row r="2" spans="1:8" ht="15.75" x14ac:dyDescent="0.2">
      <c r="F2" s="30" t="s">
        <v>24</v>
      </c>
    </row>
    <row r="3" spans="1:8" ht="15.75" x14ac:dyDescent="0.2">
      <c r="F3" s="30" t="s">
        <v>23</v>
      </c>
    </row>
    <row r="4" spans="1:8" ht="15.75" x14ac:dyDescent="0.2">
      <c r="F4" s="30" t="s">
        <v>27</v>
      </c>
    </row>
    <row r="5" spans="1:8" ht="15.75" x14ac:dyDescent="0.2">
      <c r="C5" s="29"/>
    </row>
    <row r="6" spans="1:8" ht="15.75" customHeight="1" x14ac:dyDescent="0.2">
      <c r="A6" s="38" t="s">
        <v>22</v>
      </c>
      <c r="B6" s="38"/>
      <c r="C6" s="38"/>
      <c r="D6" s="38"/>
      <c r="E6" s="38"/>
      <c r="F6" s="38"/>
    </row>
    <row r="7" spans="1:8" ht="87.75" customHeight="1" x14ac:dyDescent="0.2">
      <c r="A7" s="38" t="s">
        <v>26</v>
      </c>
      <c r="B7" s="38"/>
      <c r="C7" s="38"/>
      <c r="D7" s="38"/>
      <c r="E7" s="38"/>
      <c r="F7" s="38"/>
    </row>
    <row r="8" spans="1:8" ht="15.75" x14ac:dyDescent="0.2">
      <c r="A8" s="32"/>
      <c r="B8" s="28"/>
      <c r="C8" s="27"/>
    </row>
    <row r="9" spans="1:8" ht="15" x14ac:dyDescent="0.2">
      <c r="C9" s="26"/>
      <c r="F9" s="25" t="s">
        <v>21</v>
      </c>
    </row>
    <row r="10" spans="1:8" s="24" customFormat="1" ht="16.5" customHeight="1" x14ac:dyDescent="0.2">
      <c r="A10" s="39" t="s">
        <v>20</v>
      </c>
      <c r="B10" s="40" t="s">
        <v>19</v>
      </c>
      <c r="C10" s="40" t="s">
        <v>18</v>
      </c>
      <c r="D10" s="41" t="s">
        <v>14</v>
      </c>
      <c r="E10" s="40" t="s">
        <v>17</v>
      </c>
      <c r="F10" s="40"/>
    </row>
    <row r="11" spans="1:8" ht="15.75" x14ac:dyDescent="0.2">
      <c r="A11" s="39"/>
      <c r="B11" s="40"/>
      <c r="C11" s="40"/>
      <c r="D11" s="41"/>
      <c r="E11" s="23" t="s">
        <v>16</v>
      </c>
      <c r="F11" s="22" t="s">
        <v>15</v>
      </c>
    </row>
    <row r="12" spans="1:8" s="20" customFormat="1" ht="15" x14ac:dyDescent="0.2">
      <c r="A12" s="33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</row>
    <row r="13" spans="1:8" s="15" customFormat="1" ht="22.5" customHeight="1" x14ac:dyDescent="0.2">
      <c r="A13" s="34"/>
      <c r="B13" s="19" t="s">
        <v>14</v>
      </c>
      <c r="C13" s="18"/>
      <c r="D13" s="9">
        <f t="shared" ref="D13:D67" si="0">E13+F13</f>
        <v>9530571.9000000004</v>
      </c>
      <c r="E13" s="17">
        <f>SUM(E14:E62)</f>
        <v>8184370.9000000004</v>
      </c>
      <c r="F13" s="17">
        <f>SUM(F14:F62)</f>
        <v>1346201</v>
      </c>
      <c r="G13" s="16">
        <v>13000</v>
      </c>
      <c r="H13" s="16">
        <f>F13-G14</f>
        <v>1343666</v>
      </c>
    </row>
    <row r="14" spans="1:8" s="7" customFormat="1" ht="45" customHeight="1" x14ac:dyDescent="0.25">
      <c r="A14" s="35">
        <v>1</v>
      </c>
      <c r="B14" s="11" t="s">
        <v>28</v>
      </c>
      <c r="C14" s="6" t="s">
        <v>13</v>
      </c>
      <c r="D14" s="9">
        <f t="shared" si="0"/>
        <v>492509.6</v>
      </c>
      <c r="E14" s="8">
        <v>290332.59999999998</v>
      </c>
      <c r="F14" s="8">
        <f>52700+2933+146544</f>
        <v>202177</v>
      </c>
      <c r="G14" s="14">
        <f>F26+F25</f>
        <v>2535</v>
      </c>
    </row>
    <row r="15" spans="1:8" s="7" customFormat="1" ht="63" x14ac:dyDescent="0.25">
      <c r="A15" s="35">
        <v>2</v>
      </c>
      <c r="B15" s="11" t="s">
        <v>73</v>
      </c>
      <c r="C15" s="6" t="s">
        <v>13</v>
      </c>
      <c r="D15" s="9">
        <f t="shared" si="0"/>
        <v>389242</v>
      </c>
      <c r="E15" s="8">
        <v>385349</v>
      </c>
      <c r="F15" s="8">
        <v>3893</v>
      </c>
    </row>
    <row r="16" spans="1:8" s="7" customFormat="1" ht="36.75" customHeight="1" x14ac:dyDescent="0.25">
      <c r="A16" s="35">
        <v>3</v>
      </c>
      <c r="B16" s="11" t="s">
        <v>1</v>
      </c>
      <c r="C16" s="6" t="s">
        <v>13</v>
      </c>
      <c r="D16" s="9">
        <f t="shared" si="0"/>
        <v>15000</v>
      </c>
      <c r="E16" s="8">
        <v>0</v>
      </c>
      <c r="F16" s="8">
        <v>15000</v>
      </c>
    </row>
    <row r="17" spans="1:7" ht="50.25" customHeight="1" x14ac:dyDescent="0.2">
      <c r="A17" s="35">
        <v>4</v>
      </c>
      <c r="B17" s="11" t="s">
        <v>29</v>
      </c>
      <c r="C17" s="12" t="s">
        <v>12</v>
      </c>
      <c r="D17" s="9">
        <f t="shared" si="0"/>
        <v>30000</v>
      </c>
      <c r="E17" s="8">
        <v>0</v>
      </c>
      <c r="F17" s="8">
        <v>30000</v>
      </c>
    </row>
    <row r="18" spans="1:7" ht="50.25" customHeight="1" x14ac:dyDescent="0.2">
      <c r="A18" s="35">
        <v>5</v>
      </c>
      <c r="B18" s="11" t="s">
        <v>69</v>
      </c>
      <c r="C18" s="12" t="s">
        <v>12</v>
      </c>
      <c r="D18" s="9">
        <f t="shared" si="0"/>
        <v>38306</v>
      </c>
      <c r="E18" s="8">
        <v>0</v>
      </c>
      <c r="F18" s="8">
        <v>38306</v>
      </c>
    </row>
    <row r="19" spans="1:7" ht="50.25" customHeight="1" x14ac:dyDescent="0.2">
      <c r="A19" s="35">
        <v>6</v>
      </c>
      <c r="B19" s="11" t="s">
        <v>74</v>
      </c>
      <c r="C19" s="11" t="s">
        <v>11</v>
      </c>
      <c r="D19" s="9">
        <f t="shared" si="0"/>
        <v>134555.4</v>
      </c>
      <c r="E19" s="8">
        <v>0</v>
      </c>
      <c r="F19" s="8">
        <v>134555.4</v>
      </c>
    </row>
    <row r="20" spans="1:7" ht="50.25" customHeight="1" x14ac:dyDescent="0.2">
      <c r="A20" s="35">
        <v>7</v>
      </c>
      <c r="B20" s="11" t="s">
        <v>31</v>
      </c>
      <c r="C20" s="11" t="s">
        <v>11</v>
      </c>
      <c r="D20" s="9">
        <f t="shared" si="0"/>
        <v>105000</v>
      </c>
      <c r="E20" s="8">
        <v>0</v>
      </c>
      <c r="F20" s="8">
        <v>105000</v>
      </c>
    </row>
    <row r="21" spans="1:7" ht="50.25" customHeight="1" x14ac:dyDescent="0.2">
      <c r="A21" s="35">
        <v>8</v>
      </c>
      <c r="B21" s="11" t="s">
        <v>32</v>
      </c>
      <c r="C21" s="11" t="s">
        <v>11</v>
      </c>
      <c r="D21" s="9">
        <f t="shared" si="0"/>
        <v>117110.6</v>
      </c>
      <c r="E21" s="8">
        <v>0</v>
      </c>
      <c r="F21" s="8">
        <v>117110.6</v>
      </c>
    </row>
    <row r="22" spans="1:7" s="7" customFormat="1" ht="59.25" customHeight="1" x14ac:dyDescent="0.25">
      <c r="A22" s="35">
        <v>9</v>
      </c>
      <c r="B22" s="11" t="s">
        <v>43</v>
      </c>
      <c r="C22" s="11" t="s">
        <v>11</v>
      </c>
      <c r="D22" s="9">
        <f t="shared" si="0"/>
        <v>3308</v>
      </c>
      <c r="E22" s="8">
        <v>0</v>
      </c>
      <c r="F22" s="8">
        <v>3308</v>
      </c>
      <c r="G22" s="14"/>
    </row>
    <row r="23" spans="1:7" s="7" customFormat="1" ht="47.25" x14ac:dyDescent="0.25">
      <c r="A23" s="35">
        <v>10</v>
      </c>
      <c r="B23" s="11" t="s">
        <v>33</v>
      </c>
      <c r="C23" s="11" t="s">
        <v>11</v>
      </c>
      <c r="D23" s="9">
        <f t="shared" si="0"/>
        <v>9772</v>
      </c>
      <c r="E23" s="8">
        <v>0</v>
      </c>
      <c r="F23" s="8">
        <v>9772</v>
      </c>
    </row>
    <row r="24" spans="1:7" s="7" customFormat="1" ht="49.5" customHeight="1" x14ac:dyDescent="0.25">
      <c r="A24" s="35">
        <v>11</v>
      </c>
      <c r="B24" s="11" t="s">
        <v>34</v>
      </c>
      <c r="C24" s="11" t="s">
        <v>11</v>
      </c>
      <c r="D24" s="9">
        <f t="shared" si="0"/>
        <v>37131</v>
      </c>
      <c r="E24" s="8">
        <v>0</v>
      </c>
      <c r="F24" s="8">
        <v>37131</v>
      </c>
    </row>
    <row r="25" spans="1:7" s="7" customFormat="1" ht="49.5" customHeight="1" x14ac:dyDescent="0.25">
      <c r="A25" s="35">
        <v>12</v>
      </c>
      <c r="B25" s="11" t="s">
        <v>36</v>
      </c>
      <c r="C25" s="11" t="s">
        <v>35</v>
      </c>
      <c r="D25" s="9">
        <f t="shared" si="0"/>
        <v>34925.800000000003</v>
      </c>
      <c r="E25" s="8">
        <v>34576.800000000003</v>
      </c>
      <c r="F25" s="8">
        <v>349</v>
      </c>
    </row>
    <row r="26" spans="1:7" s="7" customFormat="1" ht="42" customHeight="1" x14ac:dyDescent="0.25">
      <c r="A26" s="35">
        <v>13</v>
      </c>
      <c r="B26" s="11" t="s">
        <v>37</v>
      </c>
      <c r="C26" s="11" t="s">
        <v>35</v>
      </c>
      <c r="D26" s="9">
        <f t="shared" si="0"/>
        <v>218628.9</v>
      </c>
      <c r="E26" s="8">
        <v>216442.9</v>
      </c>
      <c r="F26" s="8">
        <v>2186</v>
      </c>
    </row>
    <row r="27" spans="1:7" s="7" customFormat="1" ht="54" customHeight="1" x14ac:dyDescent="0.25">
      <c r="A27" s="35">
        <v>14</v>
      </c>
      <c r="B27" s="11" t="s">
        <v>75</v>
      </c>
      <c r="C27" s="11" t="s">
        <v>10</v>
      </c>
      <c r="D27" s="9">
        <f t="shared" si="0"/>
        <v>843091.9</v>
      </c>
      <c r="E27" s="8">
        <v>838701.9</v>
      </c>
      <c r="F27" s="8">
        <v>4390</v>
      </c>
    </row>
    <row r="28" spans="1:7" s="7" customFormat="1" ht="54" customHeight="1" x14ac:dyDescent="0.25">
      <c r="A28" s="35">
        <v>15</v>
      </c>
      <c r="B28" s="11" t="s">
        <v>38</v>
      </c>
      <c r="C28" s="11" t="s">
        <v>10</v>
      </c>
      <c r="D28" s="9">
        <f t="shared" si="0"/>
        <v>787321</v>
      </c>
      <c r="E28" s="8">
        <v>782931</v>
      </c>
      <c r="F28" s="8">
        <v>4390</v>
      </c>
    </row>
    <row r="29" spans="1:7" s="7" customFormat="1" ht="54" customHeight="1" x14ac:dyDescent="0.25">
      <c r="A29" s="35">
        <v>16</v>
      </c>
      <c r="B29" s="11" t="s">
        <v>39</v>
      </c>
      <c r="C29" s="11" t="s">
        <v>10</v>
      </c>
      <c r="D29" s="9">
        <f t="shared" si="0"/>
        <v>577702.1</v>
      </c>
      <c r="E29" s="8">
        <v>573312.1</v>
      </c>
      <c r="F29" s="8">
        <v>4390</v>
      </c>
      <c r="G29" s="13"/>
    </row>
    <row r="30" spans="1:7" s="7" customFormat="1" ht="54" customHeight="1" x14ac:dyDescent="0.25">
      <c r="A30" s="35">
        <v>17</v>
      </c>
      <c r="B30" s="11" t="s">
        <v>40</v>
      </c>
      <c r="C30" s="11" t="s">
        <v>10</v>
      </c>
      <c r="D30" s="9">
        <f t="shared" si="0"/>
        <v>795421.6</v>
      </c>
      <c r="E30" s="8">
        <v>791031.6</v>
      </c>
      <c r="F30" s="8">
        <v>4390</v>
      </c>
    </row>
    <row r="31" spans="1:7" s="7" customFormat="1" ht="54" customHeight="1" x14ac:dyDescent="0.25">
      <c r="A31" s="35">
        <v>18</v>
      </c>
      <c r="B31" s="11" t="s">
        <v>41</v>
      </c>
      <c r="C31" s="11" t="s">
        <v>10</v>
      </c>
      <c r="D31" s="9">
        <f t="shared" si="0"/>
        <v>730321.4</v>
      </c>
      <c r="E31" s="8">
        <v>727043.4</v>
      </c>
      <c r="F31" s="8">
        <v>3278</v>
      </c>
    </row>
    <row r="32" spans="1:7" s="7" customFormat="1" ht="54" customHeight="1" x14ac:dyDescent="0.25">
      <c r="A32" s="35">
        <v>19</v>
      </c>
      <c r="B32" s="11" t="s">
        <v>42</v>
      </c>
      <c r="C32" s="11" t="s">
        <v>10</v>
      </c>
      <c r="D32" s="9">
        <f t="shared" si="0"/>
        <v>733765.05</v>
      </c>
      <c r="E32" s="8">
        <v>726427.05</v>
      </c>
      <c r="F32" s="8">
        <v>7338</v>
      </c>
    </row>
    <row r="33" spans="1:6" s="7" customFormat="1" ht="54" customHeight="1" x14ac:dyDescent="0.25">
      <c r="A33" s="35">
        <v>20</v>
      </c>
      <c r="B33" s="11" t="s">
        <v>48</v>
      </c>
      <c r="C33" s="11" t="s">
        <v>10</v>
      </c>
      <c r="D33" s="9">
        <f t="shared" si="0"/>
        <v>733765.05</v>
      </c>
      <c r="E33" s="8">
        <v>726427.05</v>
      </c>
      <c r="F33" s="8">
        <v>7338</v>
      </c>
    </row>
    <row r="34" spans="1:6" s="7" customFormat="1" ht="54" customHeight="1" x14ac:dyDescent="0.25">
      <c r="A34" s="35">
        <v>21</v>
      </c>
      <c r="B34" s="11" t="s">
        <v>44</v>
      </c>
      <c r="C34" s="11" t="s">
        <v>10</v>
      </c>
      <c r="D34" s="9">
        <f t="shared" si="0"/>
        <v>237069.8</v>
      </c>
      <c r="E34" s="8">
        <v>234698.8</v>
      </c>
      <c r="F34" s="8">
        <v>2371</v>
      </c>
    </row>
    <row r="35" spans="1:6" s="7" customFormat="1" ht="54" customHeight="1" x14ac:dyDescent="0.25">
      <c r="A35" s="35">
        <v>22</v>
      </c>
      <c r="B35" s="11" t="s">
        <v>45</v>
      </c>
      <c r="C35" s="11" t="s">
        <v>10</v>
      </c>
      <c r="D35" s="9">
        <f t="shared" si="0"/>
        <v>228673.4</v>
      </c>
      <c r="E35" s="8">
        <v>226386.4</v>
      </c>
      <c r="F35" s="8">
        <v>2287</v>
      </c>
    </row>
    <row r="36" spans="1:6" s="7" customFormat="1" ht="54" customHeight="1" x14ac:dyDescent="0.25">
      <c r="A36" s="35">
        <v>23</v>
      </c>
      <c r="B36" s="11" t="s">
        <v>46</v>
      </c>
      <c r="C36" s="11" t="s">
        <v>10</v>
      </c>
      <c r="D36" s="9">
        <f t="shared" si="0"/>
        <v>408121.5</v>
      </c>
      <c r="E36" s="8">
        <v>403174.5</v>
      </c>
      <c r="F36" s="8">
        <v>4947</v>
      </c>
    </row>
    <row r="37" spans="1:6" s="7" customFormat="1" ht="45" customHeight="1" x14ac:dyDescent="0.25">
      <c r="A37" s="35">
        <v>24</v>
      </c>
      <c r="B37" s="11" t="s">
        <v>47</v>
      </c>
      <c r="C37" s="11" t="s">
        <v>10</v>
      </c>
      <c r="D37" s="9">
        <f t="shared" si="0"/>
        <v>30000</v>
      </c>
      <c r="E37" s="8">
        <v>0</v>
      </c>
      <c r="F37" s="8">
        <v>30000</v>
      </c>
    </row>
    <row r="38" spans="1:6" s="7" customFormat="1" ht="33.75" customHeight="1" x14ac:dyDescent="0.25">
      <c r="A38" s="35">
        <v>25</v>
      </c>
      <c r="B38" s="11" t="s">
        <v>49</v>
      </c>
      <c r="C38" s="11" t="s">
        <v>10</v>
      </c>
      <c r="D38" s="9">
        <f t="shared" si="0"/>
        <v>10000</v>
      </c>
      <c r="E38" s="8">
        <v>0</v>
      </c>
      <c r="F38" s="8">
        <v>10000</v>
      </c>
    </row>
    <row r="39" spans="1:6" s="7" customFormat="1" ht="47.25" customHeight="1" x14ac:dyDescent="0.25">
      <c r="A39" s="35">
        <v>26</v>
      </c>
      <c r="B39" s="11" t="s">
        <v>51</v>
      </c>
      <c r="C39" s="11" t="s">
        <v>50</v>
      </c>
      <c r="D39" s="9">
        <f t="shared" si="0"/>
        <v>23994.9</v>
      </c>
      <c r="E39" s="8">
        <v>23754.9</v>
      </c>
      <c r="F39" s="8">
        <v>240</v>
      </c>
    </row>
    <row r="40" spans="1:6" s="7" customFormat="1" ht="33.75" customHeight="1" x14ac:dyDescent="0.25">
      <c r="A40" s="35">
        <v>27</v>
      </c>
      <c r="B40" s="11" t="s">
        <v>52</v>
      </c>
      <c r="C40" s="11" t="s">
        <v>50</v>
      </c>
      <c r="D40" s="9">
        <f t="shared" si="0"/>
        <v>15000</v>
      </c>
      <c r="E40" s="8">
        <v>0</v>
      </c>
      <c r="F40" s="8">
        <v>15000</v>
      </c>
    </row>
    <row r="41" spans="1:6" s="7" customFormat="1" ht="113.25" customHeight="1" x14ac:dyDescent="0.25">
      <c r="A41" s="35">
        <v>28</v>
      </c>
      <c r="B41" s="11" t="s">
        <v>53</v>
      </c>
      <c r="C41" s="6" t="s">
        <v>9</v>
      </c>
      <c r="D41" s="9">
        <f t="shared" si="0"/>
        <v>62934</v>
      </c>
      <c r="E41" s="8">
        <v>61515</v>
      </c>
      <c r="F41" s="8">
        <v>1419</v>
      </c>
    </row>
    <row r="42" spans="1:6" s="7" customFormat="1" ht="32.25" customHeight="1" x14ac:dyDescent="0.25">
      <c r="A42" s="35">
        <v>29</v>
      </c>
      <c r="B42" s="11" t="s">
        <v>67</v>
      </c>
      <c r="C42" s="6" t="s">
        <v>9</v>
      </c>
      <c r="D42" s="9">
        <f t="shared" si="0"/>
        <v>406062</v>
      </c>
      <c r="E42" s="8">
        <v>400000</v>
      </c>
      <c r="F42" s="8">
        <f>2021+4041</f>
        <v>6062</v>
      </c>
    </row>
    <row r="43" spans="1:6" s="7" customFormat="1" ht="57" customHeight="1" x14ac:dyDescent="0.25">
      <c r="A43" s="35">
        <v>30</v>
      </c>
      <c r="B43" s="11" t="s">
        <v>54</v>
      </c>
      <c r="C43" s="6" t="s">
        <v>9</v>
      </c>
      <c r="D43" s="9">
        <f t="shared" si="0"/>
        <v>82531.100000000006</v>
      </c>
      <c r="E43" s="8">
        <v>80674.100000000006</v>
      </c>
      <c r="F43" s="8">
        <v>1857</v>
      </c>
    </row>
    <row r="44" spans="1:6" s="7" customFormat="1" ht="57" customHeight="1" x14ac:dyDescent="0.25">
      <c r="A44" s="35">
        <v>31</v>
      </c>
      <c r="B44" s="11" t="s">
        <v>72</v>
      </c>
      <c r="C44" s="6" t="s">
        <v>9</v>
      </c>
      <c r="D44" s="9">
        <f t="shared" si="0"/>
        <v>30000</v>
      </c>
      <c r="E44" s="8">
        <v>0</v>
      </c>
      <c r="F44" s="8">
        <v>30000</v>
      </c>
    </row>
    <row r="45" spans="1:6" s="7" customFormat="1" ht="43.5" customHeight="1" x14ac:dyDescent="0.25">
      <c r="A45" s="35">
        <v>32</v>
      </c>
      <c r="B45" s="11" t="s">
        <v>55</v>
      </c>
      <c r="C45" s="6" t="s">
        <v>56</v>
      </c>
      <c r="D45" s="9">
        <f t="shared" si="0"/>
        <v>231617.8</v>
      </c>
      <c r="E45" s="8">
        <v>229300.8</v>
      </c>
      <c r="F45" s="8">
        <v>2317</v>
      </c>
    </row>
    <row r="46" spans="1:6" s="7" customFormat="1" ht="35.25" customHeight="1" x14ac:dyDescent="0.25">
      <c r="A46" s="35">
        <v>33</v>
      </c>
      <c r="B46" s="11" t="s">
        <v>57</v>
      </c>
      <c r="C46" s="6" t="s">
        <v>56</v>
      </c>
      <c r="D46" s="9">
        <f t="shared" si="0"/>
        <v>15000</v>
      </c>
      <c r="E46" s="8">
        <v>0</v>
      </c>
      <c r="F46" s="8">
        <v>15000</v>
      </c>
    </row>
    <row r="47" spans="1:6" s="7" customFormat="1" ht="52.5" customHeight="1" x14ac:dyDescent="0.25">
      <c r="A47" s="35">
        <v>34</v>
      </c>
      <c r="B47" s="11" t="s">
        <v>58</v>
      </c>
      <c r="C47" s="6" t="s">
        <v>7</v>
      </c>
      <c r="D47" s="9">
        <f t="shared" si="0"/>
        <v>176658</v>
      </c>
      <c r="E47" s="8">
        <v>174891</v>
      </c>
      <c r="F47" s="8">
        <v>1767</v>
      </c>
    </row>
    <row r="48" spans="1:6" s="7" customFormat="1" ht="40.5" customHeight="1" x14ac:dyDescent="0.25">
      <c r="A48" s="35">
        <v>35</v>
      </c>
      <c r="B48" s="11" t="s">
        <v>8</v>
      </c>
      <c r="C48" s="6" t="s">
        <v>7</v>
      </c>
      <c r="D48" s="9">
        <f t="shared" si="0"/>
        <v>20000</v>
      </c>
      <c r="E48" s="8">
        <v>0</v>
      </c>
      <c r="F48" s="8">
        <v>20000</v>
      </c>
    </row>
    <row r="49" spans="1:6" s="7" customFormat="1" ht="48.75" customHeight="1" x14ac:dyDescent="0.25">
      <c r="A49" s="35">
        <v>36</v>
      </c>
      <c r="B49" s="11" t="s">
        <v>59</v>
      </c>
      <c r="C49" s="6" t="s">
        <v>7</v>
      </c>
      <c r="D49" s="9">
        <f t="shared" si="0"/>
        <v>51415</v>
      </c>
      <c r="E49" s="8">
        <v>0</v>
      </c>
      <c r="F49" s="8">
        <v>51415</v>
      </c>
    </row>
    <row r="50" spans="1:6" s="7" customFormat="1" ht="48.75" customHeight="1" x14ac:dyDescent="0.25">
      <c r="A50" s="35">
        <v>37</v>
      </c>
      <c r="B50" s="11" t="s">
        <v>64</v>
      </c>
      <c r="C50" s="6" t="s">
        <v>7</v>
      </c>
      <c r="D50" s="9">
        <f t="shared" si="0"/>
        <v>10240</v>
      </c>
      <c r="E50" s="8">
        <v>0</v>
      </c>
      <c r="F50" s="8">
        <v>10240</v>
      </c>
    </row>
    <row r="51" spans="1:6" s="7" customFormat="1" ht="48.75" customHeight="1" x14ac:dyDescent="0.25">
      <c r="A51" s="35">
        <v>38</v>
      </c>
      <c r="B51" s="11" t="s">
        <v>70</v>
      </c>
      <c r="C51" s="6" t="s">
        <v>7</v>
      </c>
      <c r="D51" s="9">
        <f t="shared" si="0"/>
        <v>39244</v>
      </c>
      <c r="E51" s="8">
        <v>0</v>
      </c>
      <c r="F51" s="8">
        <v>39244</v>
      </c>
    </row>
    <row r="52" spans="1:6" s="7" customFormat="1" ht="84" customHeight="1" x14ac:dyDescent="0.25">
      <c r="A52" s="35">
        <v>39</v>
      </c>
      <c r="B52" s="11" t="s">
        <v>6</v>
      </c>
      <c r="C52" s="11" t="s">
        <v>63</v>
      </c>
      <c r="D52" s="9">
        <f t="shared" si="0"/>
        <v>9312</v>
      </c>
      <c r="E52" s="8">
        <v>0</v>
      </c>
      <c r="F52" s="8">
        <v>9312</v>
      </c>
    </row>
    <row r="53" spans="1:6" s="7" customFormat="1" ht="51.75" customHeight="1" x14ac:dyDescent="0.25">
      <c r="A53" s="35">
        <v>40</v>
      </c>
      <c r="B53" s="11" t="s">
        <v>60</v>
      </c>
      <c r="C53" s="12" t="s">
        <v>5</v>
      </c>
      <c r="D53" s="9">
        <f t="shared" si="0"/>
        <v>130000</v>
      </c>
      <c r="E53" s="8">
        <v>128700</v>
      </c>
      <c r="F53" s="8">
        <v>1300</v>
      </c>
    </row>
    <row r="54" spans="1:6" s="7" customFormat="1" ht="41.25" customHeight="1" x14ac:dyDescent="0.25">
      <c r="A54" s="35">
        <v>41</v>
      </c>
      <c r="B54" s="11" t="s">
        <v>61</v>
      </c>
      <c r="C54" s="12" t="s">
        <v>5</v>
      </c>
      <c r="D54" s="9">
        <f t="shared" si="0"/>
        <v>70000</v>
      </c>
      <c r="E54" s="8">
        <v>69300</v>
      </c>
      <c r="F54" s="8">
        <v>700</v>
      </c>
    </row>
    <row r="55" spans="1:6" s="7" customFormat="1" ht="34.5" customHeight="1" x14ac:dyDescent="0.25">
      <c r="A55" s="35">
        <v>42</v>
      </c>
      <c r="B55" s="11" t="s">
        <v>62</v>
      </c>
      <c r="C55" s="12" t="s">
        <v>5</v>
      </c>
      <c r="D55" s="9">
        <f t="shared" si="0"/>
        <v>60000</v>
      </c>
      <c r="E55" s="8">
        <v>59400</v>
      </c>
      <c r="F55" s="8">
        <v>600</v>
      </c>
    </row>
    <row r="56" spans="1:6" s="7" customFormat="1" ht="74.25" customHeight="1" x14ac:dyDescent="0.25">
      <c r="A56" s="35">
        <v>43</v>
      </c>
      <c r="B56" s="11" t="s">
        <v>30</v>
      </c>
      <c r="C56" s="12" t="s">
        <v>5</v>
      </c>
      <c r="D56" s="9">
        <f t="shared" si="0"/>
        <v>11513</v>
      </c>
      <c r="E56" s="8">
        <v>0</v>
      </c>
      <c r="F56" s="8">
        <f>4413+7100</f>
        <v>11513</v>
      </c>
    </row>
    <row r="57" spans="1:6" s="7" customFormat="1" ht="40.5" customHeight="1" x14ac:dyDescent="0.25">
      <c r="A57" s="35">
        <v>44</v>
      </c>
      <c r="B57" s="11" t="s">
        <v>66</v>
      </c>
      <c r="C57" s="12" t="s">
        <v>65</v>
      </c>
      <c r="D57" s="9">
        <f t="shared" si="0"/>
        <v>442</v>
      </c>
      <c r="E57" s="8">
        <v>0</v>
      </c>
      <c r="F57" s="8">
        <v>442</v>
      </c>
    </row>
    <row r="58" spans="1:6" s="7" customFormat="1" ht="48" customHeight="1" x14ac:dyDescent="0.25">
      <c r="A58" s="35">
        <v>45</v>
      </c>
      <c r="B58" s="11" t="s">
        <v>4</v>
      </c>
      <c r="C58" s="12" t="s">
        <v>3</v>
      </c>
      <c r="D58" s="9">
        <f t="shared" si="0"/>
        <v>5000</v>
      </c>
      <c r="E58" s="8">
        <v>0</v>
      </c>
      <c r="F58" s="8">
        <v>5000</v>
      </c>
    </row>
    <row r="59" spans="1:6" s="7" customFormat="1" ht="36.75" customHeight="1" x14ac:dyDescent="0.25">
      <c r="A59" s="35">
        <v>46</v>
      </c>
      <c r="B59" s="11" t="s">
        <v>2</v>
      </c>
      <c r="C59" s="12"/>
      <c r="D59" s="9">
        <f t="shared" si="0"/>
        <v>203733</v>
      </c>
      <c r="E59" s="8">
        <v>0</v>
      </c>
      <c r="F59" s="8">
        <f>4100+199633</f>
        <v>203733</v>
      </c>
    </row>
    <row r="60" spans="1:6" s="7" customFormat="1" ht="42.75" customHeight="1" x14ac:dyDescent="0.25">
      <c r="A60" s="35">
        <v>47</v>
      </c>
      <c r="B60" s="11" t="s">
        <v>0</v>
      </c>
      <c r="C60" s="10"/>
      <c r="D60" s="9">
        <f t="shared" si="0"/>
        <v>15000</v>
      </c>
      <c r="E60" s="8">
        <v>0</v>
      </c>
      <c r="F60" s="8">
        <v>15000</v>
      </c>
    </row>
    <row r="61" spans="1:6" ht="39.75" customHeight="1" x14ac:dyDescent="0.2">
      <c r="A61" s="35">
        <v>48</v>
      </c>
      <c r="B61" s="37" t="s">
        <v>68</v>
      </c>
      <c r="C61" s="6"/>
      <c r="D61" s="9">
        <f t="shared" si="0"/>
        <v>39199</v>
      </c>
      <c r="E61" s="8">
        <v>0</v>
      </c>
      <c r="F61" s="8">
        <v>39199</v>
      </c>
    </row>
    <row r="62" spans="1:6" ht="31.5" x14ac:dyDescent="0.25">
      <c r="A62" s="35">
        <v>49</v>
      </c>
      <c r="B62" s="5" t="s">
        <v>71</v>
      </c>
      <c r="C62" s="6"/>
      <c r="D62" s="9">
        <f t="shared" si="0"/>
        <v>80934</v>
      </c>
      <c r="E62" s="8">
        <v>0</v>
      </c>
      <c r="F62" s="8">
        <v>80934</v>
      </c>
    </row>
    <row r="63" spans="1:6" ht="15.75" x14ac:dyDescent="0.25">
      <c r="A63" s="36"/>
      <c r="B63" s="5"/>
      <c r="C63" s="6"/>
      <c r="D63" s="9">
        <f t="shared" si="0"/>
        <v>0</v>
      </c>
      <c r="E63" s="8"/>
      <c r="F63" s="8"/>
    </row>
    <row r="64" spans="1:6" ht="15.75" x14ac:dyDescent="0.25">
      <c r="A64" s="36"/>
      <c r="B64" s="5"/>
      <c r="C64" s="6"/>
      <c r="D64" s="9">
        <f t="shared" si="0"/>
        <v>0</v>
      </c>
      <c r="E64" s="8"/>
      <c r="F64" s="8"/>
    </row>
    <row r="65" spans="1:6" ht="15.75" x14ac:dyDescent="0.25">
      <c r="A65" s="36"/>
      <c r="B65" s="5"/>
      <c r="C65" s="6"/>
      <c r="D65" s="9">
        <f t="shared" si="0"/>
        <v>0</v>
      </c>
      <c r="E65" s="8"/>
      <c r="F65" s="8"/>
    </row>
    <row r="66" spans="1:6" ht="15.75" x14ac:dyDescent="0.25">
      <c r="A66" s="36"/>
      <c r="B66" s="5"/>
      <c r="C66" s="6"/>
      <c r="D66" s="9">
        <f t="shared" si="0"/>
        <v>0</v>
      </c>
      <c r="E66" s="8"/>
      <c r="F66" s="8"/>
    </row>
    <row r="67" spans="1:6" ht="15.75" x14ac:dyDescent="0.25">
      <c r="A67" s="36"/>
      <c r="B67" s="5"/>
      <c r="C67" s="6"/>
      <c r="D67" s="9">
        <f t="shared" si="0"/>
        <v>0</v>
      </c>
      <c r="E67" s="8"/>
      <c r="F67" s="8"/>
    </row>
    <row r="68" spans="1:6" ht="15.75" x14ac:dyDescent="0.25">
      <c r="A68" s="36"/>
      <c r="B68" s="5"/>
      <c r="C68" s="6"/>
      <c r="D68" s="5"/>
      <c r="E68" s="5"/>
      <c r="F68" s="5"/>
    </row>
    <row r="69" spans="1:6" ht="15.75" x14ac:dyDescent="0.25">
      <c r="A69" s="36"/>
      <c r="B69" s="5"/>
      <c r="C69" s="6"/>
      <c r="D69" s="5"/>
      <c r="E69" s="5"/>
      <c r="F69" s="5"/>
    </row>
    <row r="70" spans="1:6" ht="15.75" x14ac:dyDescent="0.25">
      <c r="A70" s="36"/>
      <c r="B70" s="5"/>
      <c r="C70" s="6"/>
      <c r="D70" s="5"/>
      <c r="E70" s="5"/>
      <c r="F70" s="5"/>
    </row>
    <row r="71" spans="1:6" ht="15.75" x14ac:dyDescent="0.25">
      <c r="A71" s="36"/>
      <c r="B71" s="5"/>
      <c r="C71" s="6"/>
      <c r="D71" s="5"/>
      <c r="E71" s="5"/>
      <c r="F71" s="5"/>
    </row>
    <row r="72" spans="1:6" ht="15.75" x14ac:dyDescent="0.25">
      <c r="A72" s="36"/>
      <c r="B72" s="5"/>
      <c r="C72" s="6"/>
      <c r="D72" s="5"/>
      <c r="E72" s="5"/>
      <c r="F72" s="5"/>
    </row>
    <row r="73" spans="1:6" ht="15.75" x14ac:dyDescent="0.25">
      <c r="A73" s="36"/>
      <c r="B73" s="5"/>
      <c r="C73" s="6"/>
      <c r="D73" s="5"/>
      <c r="E73" s="5"/>
      <c r="F73" s="5"/>
    </row>
    <row r="74" spans="1:6" ht="15.75" x14ac:dyDescent="0.25">
      <c r="A74" s="36"/>
      <c r="B74" s="5"/>
      <c r="C74" s="6"/>
      <c r="D74" s="5"/>
      <c r="E74" s="5"/>
      <c r="F74" s="5"/>
    </row>
    <row r="75" spans="1:6" ht="15.75" x14ac:dyDescent="0.25">
      <c r="A75" s="36"/>
      <c r="B75" s="5"/>
      <c r="C75" s="6"/>
      <c r="D75" s="5"/>
      <c r="E75" s="5"/>
      <c r="F75" s="5"/>
    </row>
    <row r="76" spans="1:6" ht="15.75" x14ac:dyDescent="0.25">
      <c r="A76" s="36"/>
      <c r="B76" s="5"/>
      <c r="C76" s="6"/>
      <c r="D76" s="5"/>
      <c r="E76" s="5"/>
      <c r="F76" s="5"/>
    </row>
    <row r="77" spans="1:6" x14ac:dyDescent="0.2">
      <c r="C77" s="4"/>
      <c r="D77" s="1"/>
    </row>
  </sheetData>
  <mergeCells count="7">
    <mergeCell ref="A6:F6"/>
    <mergeCell ref="A7:F7"/>
    <mergeCell ref="A10:A11"/>
    <mergeCell ref="B10:B11"/>
    <mergeCell ref="C10:C11"/>
    <mergeCell ref="D10:D11"/>
    <mergeCell ref="E10:F10"/>
  </mergeCells>
  <pageMargins left="0.39370078740157483" right="0.15748031496062992" top="0.27559055118110237" bottom="0.15748031496062992" header="0.15748031496062992" footer="0.31496062992125984"/>
  <pageSetup paperSize="9" scale="77" fitToHeight="0" orientation="landscape" r:id="rId1"/>
  <headerFooter differentFirst="1">
    <oddFooter>&amp;R&amp;8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Пр9 объект</vt:lpstr>
      <vt:lpstr>'Пр9 объект'!Заголовки_для_печати</vt:lpstr>
      <vt:lpstr>'Пр9 объект'!Область_печати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Ондар Алдынай Сергеевна</dc:creator>
  <cp:lastModifiedBy>Монгуш Саглай Романовна</cp:lastModifiedBy>
  <cp:lastPrinted>2022-11-01T14:36:12Z</cp:lastPrinted>
  <dcterms:created xsi:type="dcterms:W3CDTF">2021-11-02T12:44:22Z</dcterms:created>
  <dcterms:modified xsi:type="dcterms:W3CDTF">2022-11-01T14:37:33Z</dcterms:modified>
</cp:coreProperties>
</file>